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h32357\Desktop\"/>
    </mc:Choice>
  </mc:AlternateContent>
  <xr:revisionPtr revIDLastSave="0" documentId="8_{43B2D789-50FD-40F2-8693-AC90E6C19039}" xr6:coauthVersionLast="47" xr6:coauthVersionMax="47" xr10:uidLastSave="{00000000-0000-0000-0000-000000000000}"/>
  <bookViews>
    <workbookView xWindow="1470" yWindow="1470" windowWidth="21600" windowHeight="11295" activeTab="1" xr2:uid="{00000000-000D-0000-FFFF-FFFF00000000}"/>
  </bookViews>
  <sheets>
    <sheet name="overview" sheetId="1" r:id="rId1"/>
    <sheet name="ideation" sheetId="4" r:id="rId2"/>
    <sheet name="actualization" sheetId="3" r:id="rId3"/>
    <sheet name="IS declaration" sheetId="2" r:id="rId4"/>
    <sheet name=" overview EB" sheetId="6" r:id="rId5"/>
    <sheet name="Sheet1"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6" l="1"/>
  <c r="C14" i="6"/>
  <c r="C12" i="6"/>
  <c r="C26" i="4" l="1"/>
  <c r="D24" i="4" s="1"/>
  <c r="E18" i="4"/>
  <c r="E20" i="4"/>
  <c r="E19" i="4"/>
  <c r="D16" i="4"/>
  <c r="D11" i="4"/>
  <c r="E10" i="4" s="1"/>
  <c r="F10" i="4" s="1"/>
  <c r="D25" i="4" l="1"/>
  <c r="D23" i="4"/>
  <c r="D26" i="4"/>
  <c r="E21" i="4"/>
  <c r="F19" i="4" s="1"/>
  <c r="G19" i="4" s="1"/>
  <c r="H19" i="4" s="1"/>
  <c r="I19" i="4" s="1"/>
  <c r="G10" i="4"/>
  <c r="E9" i="4"/>
  <c r="F9" i="4" s="1"/>
  <c r="F11" i="4" s="1"/>
  <c r="F18" i="4" l="1"/>
  <c r="F20" i="4"/>
  <c r="G20" i="4" s="1"/>
  <c r="H20" i="4" s="1"/>
  <c r="I20" i="4" s="1"/>
  <c r="H10" i="4"/>
  <c r="I10" i="4" s="1"/>
  <c r="G9" i="4"/>
  <c r="E11" i="4"/>
  <c r="G18" i="4" l="1"/>
  <c r="H18" i="4" s="1"/>
  <c r="I18" i="4" s="1"/>
  <c r="F21" i="4"/>
  <c r="H9" i="4"/>
  <c r="E15" i="4"/>
  <c r="E13" i="4"/>
  <c r="F13" i="4" s="1"/>
  <c r="E14" i="4"/>
  <c r="I9" i="4" l="1"/>
  <c r="F14" i="4"/>
  <c r="G14" i="4" s="1"/>
  <c r="F15" i="4"/>
  <c r="G13" i="4"/>
  <c r="E16" i="4"/>
  <c r="F16" i="4" l="1"/>
  <c r="G15" i="4"/>
  <c r="G21" i="4" s="1"/>
  <c r="H14" i="4"/>
  <c r="I14" i="4" s="1"/>
  <c r="H13" i="4"/>
  <c r="I13" i="4" s="1"/>
  <c r="H25" i="4"/>
  <c r="I25" i="4" s="1"/>
  <c r="H23" i="4"/>
  <c r="H24" i="4"/>
  <c r="I24" i="4" s="1"/>
  <c r="H15" i="4" l="1"/>
  <c r="I15" i="4" s="1"/>
  <c r="H26" i="4"/>
  <c r="I23" i="4"/>
  <c r="I2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Christopher Hart</author>
  </authors>
  <commentList>
    <comment ref="A1" authorId="0" shapeId="0" xr:uid="{00000000-0006-0000-0500-000001000000}">
      <text>
        <r>
          <rPr>
            <b/>
            <sz val="9"/>
            <color indexed="81"/>
            <rFont val="Tahoma"/>
            <charset val="1"/>
          </rPr>
          <t>Christopher Hart:</t>
        </r>
        <r>
          <rPr>
            <sz val="9"/>
            <color indexed="81"/>
            <rFont val="Tahoma"/>
            <charset val="1"/>
          </rPr>
          <t xml:space="preserve">
Idea Owners share in the value of the intellectual property. The relative proportions of ownership are mutually negotiated within the context of the anticipated undertaking.</t>
        </r>
      </text>
    </comment>
    <comment ref="A5" authorId="0" shapeId="0" xr:uid="{00000000-0006-0000-0500-000002000000}">
      <text>
        <r>
          <rPr>
            <b/>
            <sz val="9"/>
            <color indexed="81"/>
            <rFont val="Tahoma"/>
            <charset val="1"/>
          </rPr>
          <t>Christopher Hart:</t>
        </r>
        <r>
          <rPr>
            <sz val="9"/>
            <color indexed="81"/>
            <rFont val="Tahoma"/>
            <charset val="1"/>
          </rPr>
          <t xml:space="preserve">
Essential collaborators (individuals or organizations) who bring equipment, experience and expertise to the realization of the Idea. These people tend to offer their services to the project "in-kind" for a share in its ultimate maturation.</t>
        </r>
      </text>
    </comment>
    <comment ref="B6" authorId="0" shapeId="0" xr:uid="{00000000-0006-0000-0500-000003000000}">
      <text>
        <r>
          <rPr>
            <b/>
            <sz val="9"/>
            <color indexed="81"/>
            <rFont val="Tahoma"/>
            <charset val="1"/>
          </rPr>
          <t>Christopher Hart:</t>
        </r>
        <r>
          <rPr>
            <sz val="9"/>
            <color indexed="81"/>
            <rFont val="Tahoma"/>
            <charset val="1"/>
          </rPr>
          <t xml:space="preserve">
For a TV show, the classes of Idea Partners may include this. Their ultimate contributions are a calculation of the time they work and their hourly wage, in proportion to their mutually agreed relationship to the project.</t>
        </r>
      </text>
    </comment>
  </commentList>
</comments>
</file>

<file path=xl/sharedStrings.xml><?xml version="1.0" encoding="utf-8"?>
<sst xmlns="http://schemas.openxmlformats.org/spreadsheetml/2006/main" count="161" uniqueCount="120">
  <si>
    <t>Development raises capital required to put an idea into production.</t>
  </si>
  <si>
    <t>Production manufactures a commercial version of the prototype for marketing.</t>
  </si>
  <si>
    <t>Marketing galvanizes an audience to receive the object through distribution.</t>
  </si>
  <si>
    <t>part1</t>
  </si>
  <si>
    <t>part2</t>
  </si>
  <si>
    <t>assembly</t>
  </si>
  <si>
    <t>packaging</t>
  </si>
  <si>
    <t>How much money does this cost?</t>
  </si>
  <si>
    <t>research</t>
  </si>
  <si>
    <t>engagement</t>
  </si>
  <si>
    <t>execution</t>
  </si>
  <si>
    <t>Distribution allows an audience to purchased the object through its sale.</t>
  </si>
  <si>
    <t>market1</t>
  </si>
  <si>
    <t>market2</t>
  </si>
  <si>
    <t>market3</t>
  </si>
  <si>
    <t>Sales completes the cycle of idea dissemination.</t>
  </si>
  <si>
    <t>How much money did this generate?</t>
  </si>
  <si>
    <t>relationships</t>
  </si>
  <si>
    <t>food</t>
  </si>
  <si>
    <t>travel</t>
  </si>
  <si>
    <t>experience</t>
  </si>
  <si>
    <t>attention</t>
  </si>
  <si>
    <t>authority</t>
  </si>
  <si>
    <t>information</t>
  </si>
  <si>
    <t>influence</t>
  </si>
  <si>
    <t>non-monetary compensation</t>
  </si>
  <si>
    <t>gifts</t>
  </si>
  <si>
    <t>Idea Partners</t>
  </si>
  <si>
    <t>A financially sustainable studio practice.</t>
  </si>
  <si>
    <t>Prototyping produces a salable object that is sourced through development.</t>
  </si>
  <si>
    <t>designer1</t>
  </si>
  <si>
    <t>developer1</t>
  </si>
  <si>
    <t>Actionable ideas come from collaboration.</t>
  </si>
  <si>
    <t>Ideas require prototyping so they can be explained and illustrated.</t>
  </si>
  <si>
    <t>name 1</t>
  </si>
  <si>
    <t>name2</t>
  </si>
  <si>
    <t>name 3</t>
  </si>
  <si>
    <t>Idea Stakeholder process</t>
  </si>
  <si>
    <t>business expense-related compenation</t>
  </si>
  <si>
    <t>Personal objective</t>
  </si>
  <si>
    <t>alternative business development</t>
  </si>
  <si>
    <t>credibility</t>
  </si>
  <si>
    <t>access to space</t>
  </si>
  <si>
    <t>access to resources</t>
  </si>
  <si>
    <t>total IP shares</t>
  </si>
  <si>
    <t>total IS shares</t>
  </si>
  <si>
    <t>Percentage</t>
  </si>
  <si>
    <t>writer1</t>
  </si>
  <si>
    <t>Ideation share</t>
  </si>
  <si>
    <t>Investor</t>
  </si>
  <si>
    <t>name1</t>
  </si>
  <si>
    <t>name3</t>
  </si>
  <si>
    <t>Idea Share</t>
  </si>
  <si>
    <t>Value</t>
  </si>
  <si>
    <t>Contribution share</t>
  </si>
  <si>
    <t>Idea Stakeholders</t>
  </si>
  <si>
    <t>Prototypers</t>
  </si>
  <si>
    <t>project profit</t>
  </si>
  <si>
    <t>Investment</t>
  </si>
  <si>
    <t>Project share</t>
  </si>
  <si>
    <t>Project value</t>
  </si>
  <si>
    <t>Hours</t>
  </si>
  <si>
    <t>Wage</t>
  </si>
  <si>
    <t>percentage</t>
  </si>
  <si>
    <t>IP shares</t>
  </si>
  <si>
    <t>IS shares</t>
  </si>
  <si>
    <t>Profit allocation model</t>
  </si>
  <si>
    <t>Process output: An idea statement, articulating stakeholders, partners and sufficient instruction for the protyping team to create an actionable prototype.</t>
  </si>
  <si>
    <t>distribution</t>
  </si>
  <si>
    <t>Evan Brandoff</t>
  </si>
  <si>
    <t>Person 1</t>
  </si>
  <si>
    <t>Person 2</t>
  </si>
  <si>
    <t>Director</t>
  </si>
  <si>
    <t>Category</t>
  </si>
  <si>
    <t>wage</t>
  </si>
  <si>
    <t>total</t>
  </si>
  <si>
    <t>time</t>
  </si>
  <si>
    <t>Idea Stakeholder</t>
  </si>
  <si>
    <t>actor 1</t>
  </si>
  <si>
    <t>actor 2</t>
  </si>
  <si>
    <t>actor 3</t>
  </si>
  <si>
    <t>camera man 1</t>
  </si>
  <si>
    <t>camera man 2</t>
  </si>
  <si>
    <t>sound guy</t>
  </si>
  <si>
    <t>key grip</t>
  </si>
  <si>
    <t>editor 1</t>
  </si>
  <si>
    <t>editor 2</t>
  </si>
  <si>
    <t>graphic designer</t>
  </si>
  <si>
    <t>Producer</t>
  </si>
  <si>
    <t>Assistant Director</t>
  </si>
  <si>
    <t>Christopher Hart developed the following information subsequent to a conversation with Evan Brandoff on Friday, January 25, 2013 on the subject of his idea for a tv show called "Cook 'em Horns."</t>
  </si>
  <si>
    <t>Idea Partner</t>
  </si>
  <si>
    <t>Brandoff first gave voice to this idea in the fall of 2011 during informal discussion about TV show concepts to pitch to The Longhorn Network. Brandoff, Hart and other associates have had occasion to revisit the idea in the intervening time, but the Jan. 25 meeting is the first formal dialogue to address initiating action to bring it to life.</t>
  </si>
  <si>
    <t>For application to the "Cook 'em Horns" scenario, the model has been tailored to account for the many types of video production professionals that may be needed to produce a pilot. Upon engagement (and agreement) with an informed and experienced video production professional, many of the roles and assumptions detailed herein may be altered to reflect the anticipated requirements to produce the prototype.</t>
  </si>
  <si>
    <t>This model is helpful in forecasting the generally confusing and chaotic process of prototype development, particularly on projects that require multiple parties and teams of people, such as "Cook 'em Horns." It offers the (bootstraping) Idea Creator a framework to substantive engage collaborators. It also helps to minimize the outsized power and dillutive impact of capital investment.</t>
  </si>
  <si>
    <t>Another important consideration of this model is that it allocates compensation based upon consideration of a "Profits Participation Plan." This document assumes all parties involved in the prototype development process are offering their services or in-kind goods for the purpose of creating a product that can demonstrate integrity and value to a potential customer or investor. Depending on the path chosen at that point, new agreements are expected to govern the subsequent action to put the prototype into production and formal commercial engagement. If the project is ultimately successful and profits are generated from the undertaking, remuneration would flow to the parties invovled in the prototyping process based upon the agreements outlined in this model.</t>
  </si>
  <si>
    <t>Capital</t>
  </si>
  <si>
    <t>Prototype Partner</t>
  </si>
  <si>
    <t>Assumptions</t>
  </si>
  <si>
    <t>90/10 split between Idea Stakeholders and Idea Partners</t>
  </si>
  <si>
    <t>75/25 split between Idea Owners and Prototyping Team</t>
  </si>
  <si>
    <t>Project Profit=1,000,000</t>
  </si>
  <si>
    <t>Idea Creator: Evan Brandoff</t>
  </si>
  <si>
    <t>Idea: Cook 'em Horns TV show</t>
  </si>
  <si>
    <t>50/50 split between Idea Owners and Capital</t>
  </si>
  <si>
    <t>Idea Stakeholders are the mutually agreed idea "owners." Idea Stakeholders should function under a mutual (if not formal) argreement that represents a mutual expectation of commitment to idea's development and respective individual obligations as the idea is improved and itterated. The relative percentages of ownership may reflect the mutually acknowledged authority of either the originator of the idea or the stakeholder(s) empowered develop the idea. Through mutual agreement, the parties should acknowledge which individual/s has/have "red light/green light," "veto" and "opt out" rights, spelling out the respective project ramifications thereto as any specific right may be exercised. Articulate a mutually agreed process for adding additional Idea Stakeholders and Idea Partners.</t>
  </si>
  <si>
    <t>Hart hereby stipulates that Brandoff is the creator and "Owner" of the "Cook 'em Horns" idea for the purposes of this document and any potential collaboration on the development of the concept. He offers the following information as a framework for the practical development of this idea, based upon his expertise in ideation and actualization strategies.</t>
  </si>
  <si>
    <t>The information created in this report is based on a model that Hart created to value contributions to the idea development process. This information is intended to offer an ownership and compensation framework to equitabally and mutually acknowledge the contributions and services for the many people it takes to develop a prototypable product for demonstration to prospective captial investors and customers.</t>
  </si>
  <si>
    <t>The model has multiple variables and is designed to highly adjustable, depending on the ambition, complexity and contributions of the prototype development process. The model is dependent on mutual agreements amongst all the parties involved to offer their goods and services for the agreed compensation. All agreements should be formally documented by the participating parties.</t>
  </si>
  <si>
    <t>Prototyping share</t>
  </si>
  <si>
    <t>Investment share</t>
  </si>
  <si>
    <t>Productize this SAAS</t>
  </si>
  <si>
    <t>O'Melveny</t>
  </si>
  <si>
    <t>Frictionless</t>
  </si>
  <si>
    <t xml:space="preserve">Demos from top seven </t>
  </si>
  <si>
    <t>https://hackernoon.com/top-7-cap-table-management-softwares-you-can-try-in-2019-53a16371c353</t>
  </si>
  <si>
    <t>*owners</t>
  </si>
  <si>
    <t>Idea Stakeholders*</t>
  </si>
  <si>
    <t>Idea Partners^</t>
  </si>
  <si>
    <t>^advisory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</si>
</sst>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5" x14ac:knownFonts="1">
    <font>
      <sz val="11"/>
      <color theme="1"/>
      <name val="Calibri"/>
      <family val="2"/>
      <scheme val="minor"/>
    </font>
    <font>
      <b/>
      <sz val="11"/>
      <color theme="1"/>
      <name val="Calibri"/>
      <family val="2"/>
      <scheme val="minor"/>
    </font>
    <font>
      <sz val="9"/>
      <color indexed="81"/>
      <name val="Tahoma"/>
      <charset val="1"/>
    </font>
    <font>
      <b/>
      <sz val="9"/>
      <color indexed="81"/>
      <name val="Tahoma"/>
      <charset val="1"/>
    </font>
    <font>
      <u/>
      <sz val="11"/>
      <color theme="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0" fillId="0" borderId="0" xfId="0" applyAlignment="1">
      <alignment wrapText="1"/>
    </xf>
    <xf numFmtId="0" fontId="1" fillId="0" borderId="0" xfId="0" applyFont="1"/>
    <xf numFmtId="2" fontId="0" fillId="0" borderId="0" xfId="0" applyNumberFormat="1"/>
    <xf numFmtId="164" fontId="0" fillId="0" borderId="0" xfId="0" applyNumberFormat="1"/>
    <xf numFmtId="0" fontId="0" fillId="2" borderId="1" xfId="0" applyFill="1" applyBorder="1"/>
    <xf numFmtId="3" fontId="0" fillId="2" borderId="1" xfId="0" applyNumberFormat="1" applyFill="1" applyBorder="1"/>
    <xf numFmtId="0" fontId="0" fillId="3" borderId="0" xfId="0" applyFill="1"/>
    <xf numFmtId="0" fontId="0" fillId="5" borderId="0" xfId="0" applyFill="1"/>
    <xf numFmtId="10" fontId="0" fillId="0" borderId="0" xfId="0" applyNumberFormat="1"/>
    <xf numFmtId="1" fontId="0" fillId="0" borderId="0" xfId="0" applyNumberFormat="1"/>
    <xf numFmtId="0" fontId="1" fillId="4" borderId="2" xfId="0" applyFont="1" applyFill="1" applyBorder="1"/>
    <xf numFmtId="0" fontId="1" fillId="4" borderId="3" xfId="0" applyFont="1" applyFill="1" applyBorder="1"/>
    <xf numFmtId="0" fontId="1" fillId="3" borderId="3" xfId="0" applyFont="1" applyFill="1" applyBorder="1"/>
    <xf numFmtId="0" fontId="1" fillId="5" borderId="3" xfId="0" applyFont="1" applyFill="1" applyBorder="1"/>
    <xf numFmtId="0" fontId="1" fillId="0" borderId="4" xfId="0" applyFont="1" applyBorder="1"/>
    <xf numFmtId="0" fontId="0" fillId="4" borderId="5" xfId="0" applyFill="1" applyBorder="1"/>
    <xf numFmtId="0" fontId="0" fillId="4" borderId="0" xfId="0" applyFill="1"/>
    <xf numFmtId="9" fontId="0" fillId="4" borderId="0" xfId="0" applyNumberFormat="1" applyFill="1"/>
    <xf numFmtId="165" fontId="0" fillId="4" borderId="0" xfId="0" applyNumberFormat="1" applyFill="1"/>
    <xf numFmtId="165" fontId="0" fillId="3" borderId="0" xfId="0" applyNumberFormat="1" applyFill="1"/>
    <xf numFmtId="10" fontId="0" fillId="5" borderId="0" xfId="0" applyNumberFormat="1" applyFill="1"/>
    <xf numFmtId="164" fontId="0" fillId="0" borderId="6" xfId="0" applyNumberFormat="1" applyBorder="1"/>
    <xf numFmtId="0" fontId="0" fillId="0" borderId="6" xfId="0" applyBorder="1"/>
    <xf numFmtId="0" fontId="1" fillId="4" borderId="5" xfId="0" applyFont="1" applyFill="1" applyBorder="1"/>
    <xf numFmtId="0" fontId="1" fillId="4" borderId="0" xfId="0" applyFont="1" applyFill="1"/>
    <xf numFmtId="165" fontId="1" fillId="3" borderId="0" xfId="0" applyNumberFormat="1" applyFont="1" applyFill="1"/>
    <xf numFmtId="10" fontId="1" fillId="5" borderId="0" xfId="0" applyNumberFormat="1" applyFont="1" applyFill="1"/>
    <xf numFmtId="0" fontId="1" fillId="0" borderId="6" xfId="0" applyFont="1" applyBorder="1"/>
    <xf numFmtId="0" fontId="0" fillId="3" borderId="5" xfId="0" applyFill="1" applyBorder="1"/>
    <xf numFmtId="0" fontId="1" fillId="3" borderId="5" xfId="0" applyFont="1" applyFill="1" applyBorder="1"/>
    <xf numFmtId="0" fontId="1" fillId="3" borderId="0" xfId="0" applyFont="1" applyFill="1"/>
    <xf numFmtId="164" fontId="0" fillId="3" borderId="0" xfId="0" applyNumberFormat="1" applyFill="1"/>
    <xf numFmtId="9" fontId="0" fillId="3" borderId="0" xfId="0" applyNumberFormat="1" applyFill="1"/>
    <xf numFmtId="0" fontId="0" fillId="5" borderId="5" xfId="0" applyFill="1" applyBorder="1"/>
    <xf numFmtId="0" fontId="1" fillId="5" borderId="5" xfId="0" applyFont="1" applyFill="1" applyBorder="1"/>
    <xf numFmtId="0" fontId="1" fillId="5" borderId="0" xfId="0" applyFont="1" applyFill="1"/>
    <xf numFmtId="0" fontId="0" fillId="5" borderId="7" xfId="0" applyFill="1" applyBorder="1"/>
    <xf numFmtId="164" fontId="0" fillId="5" borderId="8" xfId="0" applyNumberFormat="1" applyFill="1" applyBorder="1"/>
    <xf numFmtId="10" fontId="0" fillId="5" borderId="8" xfId="0" applyNumberFormat="1" applyFill="1" applyBorder="1"/>
    <xf numFmtId="0" fontId="0" fillId="5" borderId="8" xfId="0" applyFill="1" applyBorder="1"/>
    <xf numFmtId="9" fontId="0" fillId="5" borderId="8" xfId="0" applyNumberFormat="1" applyFill="1" applyBorder="1"/>
    <xf numFmtId="164" fontId="0" fillId="0" borderId="9" xfId="0" applyNumberFormat="1" applyBorder="1"/>
    <xf numFmtId="2" fontId="0" fillId="0" borderId="0" xfId="0" applyNumberFormat="1" applyAlignment="1">
      <alignment wrapText="1"/>
    </xf>
    <xf numFmtId="164" fontId="0" fillId="2" borderId="1" xfId="0" applyNumberFormat="1" applyFill="1" applyBorder="1"/>
    <xf numFmtId="9" fontId="0" fillId="2" borderId="1" xfId="0" applyNumberFormat="1" applyFill="1" applyBorder="1"/>
    <xf numFmtId="0" fontId="4" fillId="0" borderId="0" xfId="1"/>
    <xf numFmtId="0" fontId="0" fillId="0" borderId="0" xfId="0"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cat>
            <c:strRef>
              <c:f>' overview EB'!$A$12:$A$14</c:f>
              <c:strCache>
                <c:ptCount val="3"/>
                <c:pt idx="0">
                  <c:v>Idea Stakeholder</c:v>
                </c:pt>
                <c:pt idx="1">
                  <c:v>Idea Partner</c:v>
                </c:pt>
                <c:pt idx="2">
                  <c:v>Prototype Partner</c:v>
                </c:pt>
              </c:strCache>
            </c:strRef>
          </c:cat>
          <c:val>
            <c:numRef>
              <c:f>' overview EB'!$B$12:$B$14</c:f>
              <c:numCache>
                <c:formatCode>General</c:formatCode>
                <c:ptCount val="3"/>
                <c:pt idx="0">
                  <c:v>66</c:v>
                </c:pt>
                <c:pt idx="1">
                  <c:v>8</c:v>
                </c:pt>
                <c:pt idx="2">
                  <c:v>26</c:v>
                </c:pt>
              </c:numCache>
            </c:numRef>
          </c:val>
          <c:extLst>
            <c:ext xmlns:c16="http://schemas.microsoft.com/office/drawing/2014/chart" uri="{C3380CC4-5D6E-409C-BE32-E72D297353CC}">
              <c16:uniqueId val="{00000000-9288-48D0-95EF-6A36FDCD19C1}"/>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cat>
            <c:strRef>
              <c:f>' overview EB'!$A$12:$A$15</c:f>
              <c:strCache>
                <c:ptCount val="4"/>
                <c:pt idx="0">
                  <c:v>Idea Stakeholder</c:v>
                </c:pt>
                <c:pt idx="1">
                  <c:v>Idea Partner</c:v>
                </c:pt>
                <c:pt idx="2">
                  <c:v>Prototype Partner</c:v>
                </c:pt>
                <c:pt idx="3">
                  <c:v>Capital</c:v>
                </c:pt>
              </c:strCache>
            </c:strRef>
          </c:cat>
          <c:val>
            <c:numRef>
              <c:f>' overview EB'!$C$12:$C$15</c:f>
              <c:numCache>
                <c:formatCode>General</c:formatCode>
                <c:ptCount val="4"/>
                <c:pt idx="0">
                  <c:v>33</c:v>
                </c:pt>
                <c:pt idx="1">
                  <c:v>4</c:v>
                </c:pt>
                <c:pt idx="2">
                  <c:v>13</c:v>
                </c:pt>
                <c:pt idx="3">
                  <c:v>50</c:v>
                </c:pt>
              </c:numCache>
            </c:numRef>
          </c:val>
          <c:extLst>
            <c:ext xmlns:c16="http://schemas.microsoft.com/office/drawing/2014/chart" uri="{C3380CC4-5D6E-409C-BE32-E72D297353CC}">
              <c16:uniqueId val="{00000000-D1BF-4456-BA0A-1BB31A09EDA6}"/>
            </c:ext>
          </c:extLst>
        </c:ser>
        <c:dLbls>
          <c:showLegendKey val="0"/>
          <c:showVal val="0"/>
          <c:showCatName val="0"/>
          <c:showSerName val="0"/>
          <c:showPercent val="0"/>
          <c:showBubbleSize val="0"/>
          <c:showLeaderLines val="1"/>
        </c:dLbls>
        <c:firstSliceAng val="0"/>
      </c:pieChart>
    </c:plotArea>
    <c:legend>
      <c:legendPos val="r"/>
      <c:overlay val="0"/>
      <c:txPr>
        <a:bodyPr/>
        <a:lstStyle/>
        <a:p>
          <a:pPr rtl="0">
            <a:defRPr/>
          </a:pPr>
          <a:endParaRPr lang="en-US"/>
        </a:p>
      </c:txPr>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9524</xdr:colOff>
      <xdr:row>11</xdr:row>
      <xdr:rowOff>4762</xdr:rowOff>
    </xdr:from>
    <xdr:to>
      <xdr:col>9</xdr:col>
      <xdr:colOff>323849</xdr:colOff>
      <xdr:row>17</xdr:row>
      <xdr:rowOff>47625</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9526</xdr:colOff>
      <xdr:row>10</xdr:row>
      <xdr:rowOff>185737</xdr:rowOff>
    </xdr:from>
    <xdr:to>
      <xdr:col>15</xdr:col>
      <xdr:colOff>304799</xdr:colOff>
      <xdr:row>17</xdr:row>
      <xdr:rowOff>9525</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hackernoon.com/top-7-cap-table-management-softwares-you-can-try-in-2019-53a16371c35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workbookViewId="0">
      <selection activeCell="B7" sqref="B7"/>
    </sheetView>
  </sheetViews>
  <sheetFormatPr defaultRowHeight="15" x14ac:dyDescent="0.25"/>
  <cols>
    <col min="1" max="1" width="8" customWidth="1"/>
    <col min="2" max="2" width="151.42578125" customWidth="1"/>
    <col min="3" max="3" width="54.140625" bestFit="1" customWidth="1"/>
    <col min="4" max="4" width="13.85546875" bestFit="1" customWidth="1"/>
    <col min="5" max="5" width="12.5703125" bestFit="1" customWidth="1"/>
    <col min="6" max="6" width="18" bestFit="1" customWidth="1"/>
    <col min="7" max="7" width="18" customWidth="1"/>
    <col min="8" max="8" width="13.5703125" bestFit="1" customWidth="1"/>
  </cols>
  <sheetData>
    <row r="1" spans="1:8" x14ac:dyDescent="0.25">
      <c r="A1" t="s">
        <v>32</v>
      </c>
      <c r="D1" s="2"/>
      <c r="E1" s="2"/>
      <c r="F1" s="2"/>
      <c r="G1" s="2"/>
    </row>
    <row r="3" spans="1:8" s="1" customFormat="1" ht="75" x14ac:dyDescent="0.25">
      <c r="B3" s="1" t="s">
        <v>105</v>
      </c>
      <c r="H3" s="43"/>
    </row>
    <row r="4" spans="1:8" x14ac:dyDescent="0.25">
      <c r="H4" s="3"/>
    </row>
    <row r="5" spans="1:8" x14ac:dyDescent="0.25">
      <c r="B5" s="1" t="s">
        <v>67</v>
      </c>
      <c r="D5" s="2"/>
      <c r="E5" s="2"/>
      <c r="F5" s="2"/>
      <c r="G5" s="2"/>
    </row>
    <row r="8" spans="1:8" x14ac:dyDescent="0.25">
      <c r="A8" t="s">
        <v>33</v>
      </c>
      <c r="D8" s="2"/>
      <c r="E8" s="2"/>
      <c r="F8" s="2"/>
      <c r="G8" s="2"/>
    </row>
    <row r="11" spans="1:8" x14ac:dyDescent="0.25">
      <c r="A11" t="s">
        <v>29</v>
      </c>
      <c r="D11" s="2"/>
      <c r="E11" s="2"/>
      <c r="F11" s="2"/>
      <c r="G11" s="2"/>
    </row>
    <row r="12" spans="1:8" x14ac:dyDescent="0.25">
      <c r="G12" s="2"/>
    </row>
    <row r="13" spans="1:8" x14ac:dyDescent="0.25">
      <c r="D13" s="4"/>
      <c r="E13" s="4"/>
      <c r="F13" s="4"/>
      <c r="G13" s="4"/>
    </row>
    <row r="14" spans="1:8" x14ac:dyDescent="0.25">
      <c r="A14" t="s">
        <v>0</v>
      </c>
    </row>
    <row r="16" spans="1:8" x14ac:dyDescent="0.25">
      <c r="F16" s="4"/>
    </row>
    <row r="17" spans="1:6" x14ac:dyDescent="0.25">
      <c r="A17" t="s">
        <v>1</v>
      </c>
    </row>
    <row r="18" spans="1:6" x14ac:dyDescent="0.25">
      <c r="B18" s="10"/>
      <c r="F18" s="4"/>
    </row>
    <row r="19" spans="1:6" x14ac:dyDescent="0.25">
      <c r="F19" s="4"/>
    </row>
    <row r="20" spans="1:6" x14ac:dyDescent="0.25">
      <c r="A20" t="s">
        <v>2</v>
      </c>
      <c r="B20" s="10"/>
    </row>
    <row r="23" spans="1:6" x14ac:dyDescent="0.25">
      <c r="A23" t="s">
        <v>11</v>
      </c>
      <c r="F23" s="4"/>
    </row>
    <row r="24" spans="1:6" x14ac:dyDescent="0.25">
      <c r="F24" s="4"/>
    </row>
    <row r="25" spans="1:6" x14ac:dyDescent="0.25">
      <c r="F25" s="4"/>
    </row>
    <row r="26" spans="1:6" x14ac:dyDescent="0.25">
      <c r="A26" t="s">
        <v>15</v>
      </c>
    </row>
    <row r="28" spans="1:6" x14ac:dyDescent="0.25">
      <c r="B28" s="9"/>
    </row>
    <row r="31" spans="1:6" x14ac:dyDescent="0.25">
      <c r="B31" s="10"/>
      <c r="D31" s="3"/>
      <c r="E31" s="3"/>
      <c r="F31" s="4"/>
    </row>
    <row r="32" spans="1:6" x14ac:dyDescent="0.25">
      <c r="B32" s="10"/>
      <c r="D32" s="3"/>
      <c r="E32" s="3"/>
      <c r="F32" s="4"/>
    </row>
    <row r="33" spans="2:6" x14ac:dyDescent="0.25">
      <c r="B33" s="10"/>
      <c r="D33" s="3"/>
      <c r="E33" s="3"/>
      <c r="F33" s="4"/>
    </row>
    <row r="34" spans="2:6" x14ac:dyDescent="0.25">
      <c r="B34" s="10"/>
      <c r="D34" s="3"/>
    </row>
    <row r="36" spans="2:6" x14ac:dyDescent="0.25">
      <c r="B36" s="9"/>
    </row>
    <row r="40" spans="2:6" x14ac:dyDescent="0.25">
      <c r="B40" s="10"/>
      <c r="F40" s="4"/>
    </row>
    <row r="41" spans="2:6" x14ac:dyDescent="0.25">
      <c r="F41" s="4"/>
    </row>
    <row r="42" spans="2:6" x14ac:dyDescent="0.25">
      <c r="F42" s="4"/>
    </row>
    <row r="43" spans="2:6" x14ac:dyDescent="0.25">
      <c r="B43" s="10"/>
    </row>
    <row r="45" spans="2:6" x14ac:dyDescent="0.25">
      <c r="B45" s="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6"/>
  <sheetViews>
    <sheetView tabSelected="1" workbookViewId="0">
      <selection activeCell="K19" sqref="K19"/>
    </sheetView>
  </sheetViews>
  <sheetFormatPr defaultRowHeight="15" x14ac:dyDescent="0.25"/>
  <cols>
    <col min="1" max="1" width="2.28515625" customWidth="1"/>
    <col min="2" max="2" width="21.7109375" bestFit="1" customWidth="1"/>
    <col min="3" max="3" width="13.5703125" bestFit="1" customWidth="1"/>
    <col min="4" max="5" width="11" bestFit="1" customWidth="1"/>
    <col min="6" max="6" width="17.85546875" bestFit="1" customWidth="1"/>
    <col min="7" max="7" width="13.85546875" bestFit="1" customWidth="1"/>
    <col min="8" max="8" width="12.5703125" bestFit="1" customWidth="1"/>
    <col min="9" max="9" width="13.85546875" bestFit="1" customWidth="1"/>
    <col min="10" max="10" width="12.5703125" bestFit="1" customWidth="1"/>
    <col min="11" max="11" width="21.85546875" bestFit="1" customWidth="1"/>
  </cols>
  <sheetData>
    <row r="1" spans="1:12" x14ac:dyDescent="0.25">
      <c r="A1" t="s">
        <v>66</v>
      </c>
      <c r="K1" t="s">
        <v>113</v>
      </c>
    </row>
    <row r="2" spans="1:12" x14ac:dyDescent="0.25">
      <c r="K2" t="s">
        <v>111</v>
      </c>
    </row>
    <row r="3" spans="1:12" x14ac:dyDescent="0.25">
      <c r="B3" s="2" t="s">
        <v>48</v>
      </c>
      <c r="C3" s="45">
        <v>0.1</v>
      </c>
      <c r="K3" t="s">
        <v>112</v>
      </c>
    </row>
    <row r="4" spans="1:12" x14ac:dyDescent="0.25">
      <c r="B4" s="2" t="s">
        <v>109</v>
      </c>
      <c r="C4" s="45">
        <v>0.1</v>
      </c>
    </row>
    <row r="5" spans="1:12" x14ac:dyDescent="0.25">
      <c r="B5" s="2" t="s">
        <v>110</v>
      </c>
      <c r="C5" s="45">
        <v>0.5</v>
      </c>
      <c r="K5" t="s">
        <v>114</v>
      </c>
      <c r="L5" s="46" t="s">
        <v>115</v>
      </c>
    </row>
    <row r="6" spans="1:12" x14ac:dyDescent="0.25">
      <c r="B6" s="2" t="s">
        <v>57</v>
      </c>
      <c r="C6" s="6">
        <v>1000000</v>
      </c>
    </row>
    <row r="8" spans="1:12" s="2" customFormat="1" x14ac:dyDescent="0.25">
      <c r="B8" s="11" t="s">
        <v>117</v>
      </c>
      <c r="C8" s="12"/>
      <c r="D8" s="12" t="s">
        <v>65</v>
      </c>
      <c r="E8" s="12" t="s">
        <v>63</v>
      </c>
      <c r="F8" s="12" t="s">
        <v>52</v>
      </c>
      <c r="G8" s="13" t="s">
        <v>48</v>
      </c>
      <c r="H8" s="14" t="s">
        <v>59</v>
      </c>
      <c r="I8" s="15" t="s">
        <v>60</v>
      </c>
      <c r="K8" s="2" t="s">
        <v>116</v>
      </c>
    </row>
    <row r="9" spans="1:12" x14ac:dyDescent="0.25">
      <c r="B9" s="16" t="s">
        <v>34</v>
      </c>
      <c r="C9" s="17"/>
      <c r="D9" s="5">
        <v>55</v>
      </c>
      <c r="E9" s="18">
        <f>D9/$D11</f>
        <v>0.55000000000000004</v>
      </c>
      <c r="F9" s="19">
        <f>E9*(1-C$3)</f>
        <v>0.49500000000000005</v>
      </c>
      <c r="G9" s="20">
        <f>F9*(1-C$4)</f>
        <v>0.44550000000000006</v>
      </c>
      <c r="H9" s="21">
        <f>G9*(1-C$5)</f>
        <v>0.22275000000000003</v>
      </c>
      <c r="I9" s="22">
        <f>C$6*H9</f>
        <v>222750.00000000003</v>
      </c>
    </row>
    <row r="10" spans="1:12" x14ac:dyDescent="0.25">
      <c r="B10" s="16" t="s">
        <v>35</v>
      </c>
      <c r="C10" s="17"/>
      <c r="D10" s="5">
        <v>45</v>
      </c>
      <c r="E10" s="18">
        <f>D10/$D11</f>
        <v>0.45</v>
      </c>
      <c r="F10" s="19">
        <f>E10*(1-C$3)</f>
        <v>0.40500000000000003</v>
      </c>
      <c r="G10" s="20">
        <f>F10*(1-C$4)</f>
        <v>0.36450000000000005</v>
      </c>
      <c r="H10" s="21">
        <f>G10*(1-C$5)</f>
        <v>0.18225000000000002</v>
      </c>
      <c r="I10" s="22">
        <f>C$6*H10</f>
        <v>182250.00000000003</v>
      </c>
    </row>
    <row r="11" spans="1:12" x14ac:dyDescent="0.25">
      <c r="B11" s="16" t="s">
        <v>45</v>
      </c>
      <c r="C11" s="17"/>
      <c r="D11" s="17">
        <f>SUM(D9:D10)</f>
        <v>100</v>
      </c>
      <c r="E11" s="18">
        <f>SUM(E9:E10)</f>
        <v>1</v>
      </c>
      <c r="F11" s="18">
        <f>SUM(F9:F10)</f>
        <v>0.90000000000000013</v>
      </c>
      <c r="G11" s="20"/>
      <c r="H11" s="21"/>
      <c r="I11" s="23"/>
    </row>
    <row r="12" spans="1:12" s="2" customFormat="1" x14ac:dyDescent="0.25">
      <c r="B12" s="24" t="s">
        <v>118</v>
      </c>
      <c r="C12" s="25"/>
      <c r="D12" s="25" t="s">
        <v>64</v>
      </c>
      <c r="E12" s="25" t="s">
        <v>63</v>
      </c>
      <c r="F12" s="25"/>
      <c r="G12" s="26"/>
      <c r="H12" s="27"/>
      <c r="I12" s="28"/>
      <c r="K12" s="2" t="s">
        <v>119</v>
      </c>
    </row>
    <row r="13" spans="1:12" x14ac:dyDescent="0.25">
      <c r="B13" s="16" t="s">
        <v>34</v>
      </c>
      <c r="C13" s="17"/>
      <c r="D13" s="5">
        <v>5</v>
      </c>
      <c r="E13" s="18">
        <f>D13/$D16</f>
        <v>0.25</v>
      </c>
      <c r="F13" s="19">
        <f>E13*C$3</f>
        <v>2.5000000000000001E-2</v>
      </c>
      <c r="G13" s="20">
        <f>F13*(1-C$4)</f>
        <v>2.2500000000000003E-2</v>
      </c>
      <c r="H13" s="21">
        <f>G13*(1-C$5)</f>
        <v>1.1250000000000001E-2</v>
      </c>
      <c r="I13" s="22">
        <f>C$6*H13</f>
        <v>11250.000000000002</v>
      </c>
    </row>
    <row r="14" spans="1:12" x14ac:dyDescent="0.25">
      <c r="B14" s="16" t="s">
        <v>35</v>
      </c>
      <c r="C14" s="17"/>
      <c r="D14" s="5">
        <v>5</v>
      </c>
      <c r="E14" s="18">
        <f>D14/$D16</f>
        <v>0.25</v>
      </c>
      <c r="F14" s="19">
        <f>E14*C$3</f>
        <v>2.5000000000000001E-2</v>
      </c>
      <c r="G14" s="20">
        <f>F14*(1-C$4)</f>
        <v>2.2500000000000003E-2</v>
      </c>
      <c r="H14" s="21">
        <f>G14*(1-C$5)</f>
        <v>1.1250000000000001E-2</v>
      </c>
      <c r="I14" s="22">
        <f>C$6*H14</f>
        <v>11250.000000000002</v>
      </c>
    </row>
    <row r="15" spans="1:12" x14ac:dyDescent="0.25">
      <c r="B15" s="16" t="s">
        <v>36</v>
      </c>
      <c r="C15" s="17"/>
      <c r="D15" s="5">
        <v>10</v>
      </c>
      <c r="E15" s="18">
        <f>D15/$D16</f>
        <v>0.5</v>
      </c>
      <c r="F15" s="19">
        <f>E15*C$3</f>
        <v>0.05</v>
      </c>
      <c r="G15" s="20">
        <f>F15*(1-C$4)</f>
        <v>4.5000000000000005E-2</v>
      </c>
      <c r="H15" s="21">
        <f>G15*(1-C$5)</f>
        <v>2.2500000000000003E-2</v>
      </c>
      <c r="I15" s="22">
        <f>C$6*H15</f>
        <v>22500.000000000004</v>
      </c>
    </row>
    <row r="16" spans="1:12" x14ac:dyDescent="0.25">
      <c r="B16" s="16" t="s">
        <v>44</v>
      </c>
      <c r="C16" s="17"/>
      <c r="D16" s="17">
        <f>SUM(D13:D15)</f>
        <v>20</v>
      </c>
      <c r="E16" s="18">
        <f>SUM(E13:E15)</f>
        <v>1</v>
      </c>
      <c r="F16" s="18">
        <f>SUM(F13:F15)</f>
        <v>0.1</v>
      </c>
      <c r="G16" s="7"/>
      <c r="H16" s="21"/>
      <c r="I16" s="23"/>
    </row>
    <row r="17" spans="2:9" s="2" customFormat="1" x14ac:dyDescent="0.25">
      <c r="B17" s="30" t="s">
        <v>56</v>
      </c>
      <c r="C17" s="31" t="s">
        <v>61</v>
      </c>
      <c r="D17" s="31" t="s">
        <v>62</v>
      </c>
      <c r="E17" s="31" t="s">
        <v>53</v>
      </c>
      <c r="F17" s="31" t="s">
        <v>54</v>
      </c>
      <c r="G17" s="31"/>
      <c r="H17" s="27"/>
      <c r="I17" s="28"/>
    </row>
    <row r="18" spans="2:9" x14ac:dyDescent="0.25">
      <c r="B18" s="29" t="s">
        <v>30</v>
      </c>
      <c r="C18" s="5">
        <v>40</v>
      </c>
      <c r="D18" s="44">
        <v>120</v>
      </c>
      <c r="E18" s="32">
        <f>C18*D18</f>
        <v>4800</v>
      </c>
      <c r="F18" s="20">
        <f>E18/E$21</f>
        <v>0.18181818181818182</v>
      </c>
      <c r="G18" s="20">
        <f>F18*C$4</f>
        <v>1.8181818181818184E-2</v>
      </c>
      <c r="H18" s="21">
        <f>G18*(1-C$5)</f>
        <v>9.0909090909090922E-3</v>
      </c>
      <c r="I18" s="22">
        <f>C$6*H18</f>
        <v>9090.9090909090919</v>
      </c>
    </row>
    <row r="19" spans="2:9" x14ac:dyDescent="0.25">
      <c r="B19" s="29" t="s">
        <v>31</v>
      </c>
      <c r="C19" s="5">
        <v>80</v>
      </c>
      <c r="D19" s="44">
        <v>240</v>
      </c>
      <c r="E19" s="32">
        <f t="shared" ref="E19:E20" si="0">C19*D19</f>
        <v>19200</v>
      </c>
      <c r="F19" s="20">
        <f t="shared" ref="F19:F20" si="1">E19/E$21</f>
        <v>0.72727272727272729</v>
      </c>
      <c r="G19" s="20">
        <f>F19*C$4</f>
        <v>7.2727272727272738E-2</v>
      </c>
      <c r="H19" s="21">
        <f>G19*(1-C$5)</f>
        <v>3.6363636363636369E-2</v>
      </c>
      <c r="I19" s="22">
        <f>C$6*H19</f>
        <v>36363.636363636368</v>
      </c>
    </row>
    <row r="20" spans="2:9" x14ac:dyDescent="0.25">
      <c r="B20" s="29" t="s">
        <v>47</v>
      </c>
      <c r="C20" s="5">
        <v>20</v>
      </c>
      <c r="D20" s="44">
        <v>120</v>
      </c>
      <c r="E20" s="32">
        <f t="shared" si="0"/>
        <v>2400</v>
      </c>
      <c r="F20" s="20">
        <f t="shared" si="1"/>
        <v>9.0909090909090912E-2</v>
      </c>
      <c r="G20" s="20">
        <f>F20*C$4</f>
        <v>9.0909090909090922E-3</v>
      </c>
      <c r="H20" s="21">
        <f>G20*(1-C$5)</f>
        <v>4.5454545454545461E-3</v>
      </c>
      <c r="I20" s="22">
        <f>C$6*H20</f>
        <v>4545.454545454546</v>
      </c>
    </row>
    <row r="21" spans="2:9" x14ac:dyDescent="0.25">
      <c r="B21" s="29"/>
      <c r="C21" s="7"/>
      <c r="D21" s="32"/>
      <c r="E21" s="32">
        <f>SUM(E18:E20)</f>
        <v>26400</v>
      </c>
      <c r="F21" s="33">
        <f>SUM(F18:F20)</f>
        <v>1</v>
      </c>
      <c r="G21" s="20">
        <f>SUM(G9:G20)</f>
        <v>1</v>
      </c>
      <c r="H21" s="21"/>
      <c r="I21" s="23"/>
    </row>
    <row r="22" spans="2:9" s="2" customFormat="1" x14ac:dyDescent="0.25">
      <c r="B22" s="35" t="s">
        <v>49</v>
      </c>
      <c r="C22" s="36" t="s">
        <v>58</v>
      </c>
      <c r="D22" s="36" t="s">
        <v>46</v>
      </c>
      <c r="E22" s="36"/>
      <c r="F22" s="36"/>
      <c r="G22" s="36"/>
      <c r="H22" s="27"/>
      <c r="I22" s="28"/>
    </row>
    <row r="23" spans="2:9" x14ac:dyDescent="0.25">
      <c r="B23" s="34" t="s">
        <v>50</v>
      </c>
      <c r="C23" s="44">
        <v>200000</v>
      </c>
      <c r="D23" s="21">
        <f>C23/C$26</f>
        <v>0.2</v>
      </c>
      <c r="E23" s="8"/>
      <c r="F23" s="8"/>
      <c r="G23" s="8"/>
      <c r="H23" s="21">
        <f>D23*C$5</f>
        <v>0.1</v>
      </c>
      <c r="I23" s="22">
        <f>C$6*H23</f>
        <v>100000</v>
      </c>
    </row>
    <row r="24" spans="2:9" x14ac:dyDescent="0.25">
      <c r="B24" s="34" t="s">
        <v>35</v>
      </c>
      <c r="C24" s="44">
        <v>300000</v>
      </c>
      <c r="D24" s="21">
        <f t="shared" ref="D24:D25" si="2">C24/C$26</f>
        <v>0.3</v>
      </c>
      <c r="E24" s="8"/>
      <c r="F24" s="8"/>
      <c r="G24" s="8"/>
      <c r="H24" s="21">
        <f>D24*C$5</f>
        <v>0.15</v>
      </c>
      <c r="I24" s="22">
        <f>C$6*H24</f>
        <v>150000</v>
      </c>
    </row>
    <row r="25" spans="2:9" x14ac:dyDescent="0.25">
      <c r="B25" s="34" t="s">
        <v>51</v>
      </c>
      <c r="C25" s="44">
        <v>500000</v>
      </c>
      <c r="D25" s="21">
        <f t="shared" si="2"/>
        <v>0.5</v>
      </c>
      <c r="E25" s="8"/>
      <c r="F25" s="8"/>
      <c r="G25" s="8"/>
      <c r="H25" s="21">
        <f>D25*C$5</f>
        <v>0.25</v>
      </c>
      <c r="I25" s="22">
        <f>C$6*H25</f>
        <v>250000</v>
      </c>
    </row>
    <row r="26" spans="2:9" x14ac:dyDescent="0.25">
      <c r="B26" s="37"/>
      <c r="C26" s="38">
        <f>SUM(C23:C25)</f>
        <v>1000000</v>
      </c>
      <c r="D26" s="39">
        <f>SUM(D23:D25)</f>
        <v>1</v>
      </c>
      <c r="E26" s="40"/>
      <c r="F26" s="40"/>
      <c r="G26" s="40"/>
      <c r="H26" s="41">
        <f>SUM(H9:H25)</f>
        <v>1</v>
      </c>
      <c r="I26" s="42">
        <f>SUM(I9:I25)</f>
        <v>1000000</v>
      </c>
    </row>
  </sheetData>
  <hyperlinks>
    <hyperlink ref="L5" r:id="rId1"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12"/>
  <sheetViews>
    <sheetView workbookViewId="0">
      <selection activeCell="B14" sqref="B14"/>
    </sheetView>
  </sheetViews>
  <sheetFormatPr defaultRowHeight="15" x14ac:dyDescent="0.25"/>
  <cols>
    <col min="1" max="1" width="34.140625" bestFit="1" customWidth="1"/>
    <col min="2" max="2" width="10.85546875" bestFit="1" customWidth="1"/>
    <col min="3" max="3" width="12.140625" bestFit="1" customWidth="1"/>
    <col min="4" max="4" width="9.85546875" bestFit="1" customWidth="1"/>
    <col min="5" max="5" width="9.7109375" bestFit="1" customWidth="1"/>
  </cols>
  <sheetData>
    <row r="2" spans="1:5" x14ac:dyDescent="0.25">
      <c r="B2" s="2" t="s">
        <v>3</v>
      </c>
      <c r="C2" s="2" t="s">
        <v>4</v>
      </c>
      <c r="D2" s="2" t="s">
        <v>5</v>
      </c>
      <c r="E2" s="2" t="s">
        <v>6</v>
      </c>
    </row>
    <row r="3" spans="1:5" x14ac:dyDescent="0.25">
      <c r="A3" t="s">
        <v>7</v>
      </c>
    </row>
    <row r="5" spans="1:5" x14ac:dyDescent="0.25">
      <c r="B5" s="2" t="s">
        <v>8</v>
      </c>
      <c r="C5" s="2" t="s">
        <v>9</v>
      </c>
      <c r="D5" s="2" t="s">
        <v>10</v>
      </c>
    </row>
    <row r="6" spans="1:5" x14ac:dyDescent="0.25">
      <c r="A6" t="s">
        <v>7</v>
      </c>
    </row>
    <row r="8" spans="1:5" x14ac:dyDescent="0.25">
      <c r="B8" s="2" t="s">
        <v>68</v>
      </c>
    </row>
    <row r="9" spans="1:5" x14ac:dyDescent="0.25">
      <c r="A9" t="s">
        <v>7</v>
      </c>
    </row>
    <row r="11" spans="1:5" x14ac:dyDescent="0.25">
      <c r="B11" s="2" t="s">
        <v>12</v>
      </c>
      <c r="C11" s="2" t="s">
        <v>13</v>
      </c>
      <c r="D11" s="2" t="s">
        <v>14</v>
      </c>
    </row>
    <row r="12" spans="1:5" x14ac:dyDescent="0.25">
      <c r="A12" t="s">
        <v>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B12" sqref="B12"/>
    </sheetView>
  </sheetViews>
  <sheetFormatPr defaultRowHeight="15" x14ac:dyDescent="0.25"/>
  <cols>
    <col min="1" max="1" width="4.5703125" customWidth="1"/>
  </cols>
  <sheetData>
    <row r="1" spans="1:2" x14ac:dyDescent="0.25">
      <c r="A1" t="s">
        <v>37</v>
      </c>
    </row>
    <row r="3" spans="1:2" x14ac:dyDescent="0.25">
      <c r="A3" t="s">
        <v>39</v>
      </c>
    </row>
    <row r="4" spans="1:2" x14ac:dyDescent="0.25">
      <c r="B4" t="s">
        <v>28</v>
      </c>
    </row>
    <row r="6" spans="1:2" x14ac:dyDescent="0.25">
      <c r="A6" t="s">
        <v>25</v>
      </c>
    </row>
    <row r="7" spans="1:2" x14ac:dyDescent="0.25">
      <c r="B7" t="s">
        <v>40</v>
      </c>
    </row>
    <row r="8" spans="1:2" x14ac:dyDescent="0.25">
      <c r="B8" t="s">
        <v>20</v>
      </c>
    </row>
    <row r="9" spans="1:2" x14ac:dyDescent="0.25">
      <c r="B9" t="s">
        <v>17</v>
      </c>
    </row>
    <row r="10" spans="1:2" x14ac:dyDescent="0.25">
      <c r="B10" t="s">
        <v>42</v>
      </c>
    </row>
    <row r="11" spans="1:2" x14ac:dyDescent="0.25">
      <c r="B11" t="s">
        <v>43</v>
      </c>
    </row>
    <row r="12" spans="1:2" x14ac:dyDescent="0.25">
      <c r="B12" t="s">
        <v>21</v>
      </c>
    </row>
    <row r="13" spans="1:2" x14ac:dyDescent="0.25">
      <c r="B13" t="s">
        <v>22</v>
      </c>
    </row>
    <row r="14" spans="1:2" x14ac:dyDescent="0.25">
      <c r="B14" t="s">
        <v>23</v>
      </c>
    </row>
    <row r="15" spans="1:2" x14ac:dyDescent="0.25">
      <c r="B15" t="s">
        <v>24</v>
      </c>
    </row>
    <row r="16" spans="1:2" x14ac:dyDescent="0.25">
      <c r="B16" t="s">
        <v>41</v>
      </c>
    </row>
    <row r="18" spans="1:2" x14ac:dyDescent="0.25">
      <c r="A18" t="s">
        <v>38</v>
      </c>
    </row>
    <row r="19" spans="1:2" x14ac:dyDescent="0.25">
      <c r="B19" t="s">
        <v>40</v>
      </c>
    </row>
    <row r="20" spans="1:2" x14ac:dyDescent="0.25">
      <c r="B20" t="s">
        <v>18</v>
      </c>
    </row>
    <row r="21" spans="1:2" x14ac:dyDescent="0.25">
      <c r="B21" t="s">
        <v>19</v>
      </c>
    </row>
    <row r="22" spans="1:2" x14ac:dyDescent="0.25">
      <c r="B22" t="s">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
  <sheetViews>
    <sheetView workbookViewId="0">
      <selection activeCell="I10" sqref="I10"/>
    </sheetView>
  </sheetViews>
  <sheetFormatPr defaultRowHeight="15" x14ac:dyDescent="0.25"/>
  <cols>
    <col min="1" max="1" width="20.140625" customWidth="1"/>
  </cols>
  <sheetData>
    <row r="1" spans="1:18" ht="23.25" customHeight="1" x14ac:dyDescent="0.25">
      <c r="A1" s="47" t="s">
        <v>90</v>
      </c>
      <c r="B1" s="47"/>
      <c r="C1" s="47"/>
      <c r="D1" s="47"/>
      <c r="E1" s="47"/>
      <c r="F1" s="47"/>
      <c r="G1" s="47"/>
      <c r="H1" s="47"/>
      <c r="I1" s="47"/>
      <c r="J1" s="47"/>
      <c r="K1" s="47"/>
      <c r="L1" s="47"/>
      <c r="M1" s="47"/>
      <c r="N1" s="47"/>
      <c r="O1" s="47"/>
      <c r="P1" s="47"/>
      <c r="Q1" s="47"/>
      <c r="R1" s="47"/>
    </row>
    <row r="2" spans="1:18" ht="33" customHeight="1" x14ac:dyDescent="0.25">
      <c r="A2" s="47" t="s">
        <v>92</v>
      </c>
      <c r="B2" s="47"/>
      <c r="C2" s="47"/>
      <c r="D2" s="47"/>
      <c r="E2" s="47"/>
      <c r="F2" s="47"/>
      <c r="G2" s="47"/>
      <c r="H2" s="47"/>
      <c r="I2" s="47"/>
      <c r="J2" s="47"/>
      <c r="K2" s="47"/>
      <c r="L2" s="47"/>
      <c r="M2" s="47"/>
      <c r="N2" s="47"/>
      <c r="O2" s="47"/>
      <c r="P2" s="47"/>
      <c r="Q2" s="47"/>
      <c r="R2" s="47"/>
    </row>
    <row r="3" spans="1:18" ht="33.75" customHeight="1" x14ac:dyDescent="0.25">
      <c r="A3" s="47" t="s">
        <v>106</v>
      </c>
      <c r="B3" s="47"/>
      <c r="C3" s="47"/>
      <c r="D3" s="47"/>
      <c r="E3" s="47"/>
      <c r="F3" s="47"/>
      <c r="G3" s="47"/>
      <c r="H3" s="47"/>
      <c r="I3" s="47"/>
      <c r="J3" s="47"/>
      <c r="K3" s="47"/>
      <c r="L3" s="47"/>
      <c r="M3" s="47"/>
      <c r="N3" s="47"/>
      <c r="O3" s="47"/>
      <c r="P3" s="47"/>
      <c r="Q3" s="47"/>
      <c r="R3" s="47"/>
    </row>
    <row r="4" spans="1:18" ht="56.25" customHeight="1" x14ac:dyDescent="0.25">
      <c r="A4" s="47" t="s">
        <v>107</v>
      </c>
      <c r="B4" s="47"/>
      <c r="C4" s="47"/>
      <c r="D4" s="47"/>
      <c r="E4" s="47"/>
      <c r="F4" s="47"/>
      <c r="G4" s="47"/>
      <c r="H4" s="47"/>
      <c r="I4" s="47"/>
      <c r="J4" s="47"/>
      <c r="K4" s="47"/>
      <c r="L4" s="47"/>
      <c r="M4" s="47"/>
      <c r="N4" s="47"/>
      <c r="O4" s="47"/>
      <c r="P4" s="47"/>
      <c r="Q4" s="47"/>
      <c r="R4" s="47"/>
    </row>
    <row r="5" spans="1:18" ht="36" customHeight="1" x14ac:dyDescent="0.25">
      <c r="A5" s="47" t="s">
        <v>108</v>
      </c>
      <c r="B5" s="47"/>
      <c r="C5" s="47"/>
      <c r="D5" s="47"/>
      <c r="E5" s="47"/>
      <c r="F5" s="47"/>
      <c r="G5" s="47"/>
      <c r="H5" s="47"/>
      <c r="I5" s="47"/>
      <c r="J5" s="47"/>
      <c r="K5" s="47"/>
      <c r="L5" s="47"/>
      <c r="M5" s="47"/>
      <c r="N5" s="47"/>
      <c r="O5" s="47"/>
      <c r="P5" s="47"/>
      <c r="Q5" s="47"/>
      <c r="R5" s="47"/>
    </row>
    <row r="6" spans="1:18" ht="52.5" customHeight="1" x14ac:dyDescent="0.25">
      <c r="A6" s="47" t="s">
        <v>93</v>
      </c>
      <c r="B6" s="47"/>
      <c r="C6" s="47"/>
      <c r="D6" s="47"/>
      <c r="E6" s="47"/>
      <c r="F6" s="47"/>
      <c r="G6" s="47"/>
      <c r="H6" s="47"/>
      <c r="I6" s="47"/>
      <c r="J6" s="47"/>
      <c r="K6" s="47"/>
      <c r="L6" s="47"/>
      <c r="M6" s="47"/>
      <c r="N6" s="47"/>
      <c r="O6" s="47"/>
      <c r="P6" s="47"/>
      <c r="Q6" s="47"/>
      <c r="R6" s="47"/>
    </row>
    <row r="7" spans="1:18" ht="41.25" customHeight="1" x14ac:dyDescent="0.25">
      <c r="A7" s="47" t="s">
        <v>94</v>
      </c>
      <c r="B7" s="47"/>
      <c r="C7" s="47"/>
      <c r="D7" s="47"/>
      <c r="E7" s="47"/>
      <c r="F7" s="47"/>
      <c r="G7" s="47"/>
      <c r="H7" s="47"/>
      <c r="I7" s="47"/>
      <c r="J7" s="47"/>
      <c r="K7" s="47"/>
      <c r="L7" s="47"/>
      <c r="M7" s="47"/>
      <c r="N7" s="47"/>
      <c r="O7" s="47"/>
      <c r="P7" s="47"/>
      <c r="Q7" s="47"/>
      <c r="R7" s="47"/>
    </row>
    <row r="8" spans="1:18" ht="72" customHeight="1" x14ac:dyDescent="0.25">
      <c r="A8" s="47" t="s">
        <v>95</v>
      </c>
      <c r="B8" s="47"/>
      <c r="C8" s="47"/>
      <c r="D8" s="47"/>
      <c r="E8" s="47"/>
      <c r="F8" s="47"/>
      <c r="G8" s="47"/>
      <c r="H8" s="47"/>
      <c r="I8" s="47"/>
      <c r="J8" s="47"/>
      <c r="K8" s="47"/>
      <c r="L8" s="47"/>
      <c r="M8" s="47"/>
      <c r="N8" s="47"/>
      <c r="O8" s="47"/>
      <c r="P8" s="47"/>
      <c r="Q8" s="47"/>
      <c r="R8" s="47"/>
    </row>
    <row r="12" spans="1:18" x14ac:dyDescent="0.25">
      <c r="A12" t="s">
        <v>77</v>
      </c>
      <c r="B12">
        <v>66</v>
      </c>
      <c r="C12">
        <f>B12*(1-C$15/100)</f>
        <v>33</v>
      </c>
    </row>
    <row r="13" spans="1:18" x14ac:dyDescent="0.25">
      <c r="A13" t="s">
        <v>91</v>
      </c>
      <c r="B13">
        <v>8</v>
      </c>
      <c r="C13">
        <f>B13*(1-C$15/100)</f>
        <v>4</v>
      </c>
    </row>
    <row r="14" spans="1:18" x14ac:dyDescent="0.25">
      <c r="A14" t="s">
        <v>97</v>
      </c>
      <c r="B14">
        <v>26</v>
      </c>
      <c r="C14">
        <f>B14*(1-C$15/100)</f>
        <v>13</v>
      </c>
    </row>
    <row r="15" spans="1:18" x14ac:dyDescent="0.25">
      <c r="A15" t="s">
        <v>96</v>
      </c>
      <c r="C15">
        <v>50</v>
      </c>
    </row>
  </sheetData>
  <mergeCells count="8">
    <mergeCell ref="A1:R1"/>
    <mergeCell ref="A6:R6"/>
    <mergeCell ref="A7:R7"/>
    <mergeCell ref="A8:R8"/>
    <mergeCell ref="A4:R4"/>
    <mergeCell ref="A5:R5"/>
    <mergeCell ref="A3:R3"/>
    <mergeCell ref="A2:R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1"/>
  <sheetViews>
    <sheetView workbookViewId="0">
      <selection activeCell="F18" sqref="F18"/>
    </sheetView>
  </sheetViews>
  <sheetFormatPr defaultRowHeight="15" x14ac:dyDescent="0.25"/>
  <cols>
    <col min="1" max="1" width="16.140625" bestFit="1" customWidth="1"/>
    <col min="2" max="2" width="16.7109375" bestFit="1" customWidth="1"/>
    <col min="3" max="3" width="5.7109375" bestFit="1" customWidth="1"/>
    <col min="4" max="5" width="5.140625" bestFit="1" customWidth="1"/>
    <col min="6" max="6" width="21.7109375" bestFit="1" customWidth="1"/>
    <col min="7" max="7" width="19" bestFit="1" customWidth="1"/>
    <col min="8" max="8" width="11.140625" bestFit="1" customWidth="1"/>
    <col min="9" max="10" width="11" bestFit="1" customWidth="1"/>
    <col min="11" max="11" width="17.85546875" bestFit="1" customWidth="1"/>
    <col min="12" max="12" width="13.85546875" bestFit="1" customWidth="1"/>
    <col min="13" max="14" width="12.5703125" bestFit="1" customWidth="1"/>
  </cols>
  <sheetData>
    <row r="1" spans="1:14" x14ac:dyDescent="0.25">
      <c r="A1" t="s">
        <v>77</v>
      </c>
      <c r="B1" t="s">
        <v>69</v>
      </c>
      <c r="G1" t="s">
        <v>66</v>
      </c>
    </row>
    <row r="2" spans="1:14" x14ac:dyDescent="0.25">
      <c r="B2" t="s">
        <v>70</v>
      </c>
      <c r="G2" t="s">
        <v>103</v>
      </c>
    </row>
    <row r="3" spans="1:14" x14ac:dyDescent="0.25">
      <c r="B3" t="s">
        <v>71</v>
      </c>
      <c r="G3" t="s">
        <v>102</v>
      </c>
    </row>
    <row r="4" spans="1:14" x14ac:dyDescent="0.25">
      <c r="G4" t="s">
        <v>98</v>
      </c>
    </row>
    <row r="5" spans="1:14" x14ac:dyDescent="0.25">
      <c r="A5" t="s">
        <v>27</v>
      </c>
      <c r="B5" t="s">
        <v>73</v>
      </c>
      <c r="C5" t="s">
        <v>74</v>
      </c>
      <c r="D5" t="s">
        <v>76</v>
      </c>
      <c r="E5" t="s">
        <v>75</v>
      </c>
      <c r="G5" t="s">
        <v>99</v>
      </c>
    </row>
    <row r="6" spans="1:14" x14ac:dyDescent="0.25">
      <c r="B6" t="s">
        <v>88</v>
      </c>
      <c r="G6" t="s">
        <v>100</v>
      </c>
    </row>
    <row r="7" spans="1:14" x14ac:dyDescent="0.25">
      <c r="B7" t="s">
        <v>72</v>
      </c>
      <c r="G7" t="s">
        <v>104</v>
      </c>
    </row>
    <row r="8" spans="1:14" x14ac:dyDescent="0.25">
      <c r="B8" t="s">
        <v>89</v>
      </c>
      <c r="G8" t="s">
        <v>101</v>
      </c>
    </row>
    <row r="10" spans="1:14" x14ac:dyDescent="0.25">
      <c r="A10" t="s">
        <v>56</v>
      </c>
      <c r="B10" t="s">
        <v>78</v>
      </c>
      <c r="G10" s="7" t="s">
        <v>55</v>
      </c>
      <c r="H10" s="7"/>
      <c r="I10" s="7" t="s">
        <v>65</v>
      </c>
      <c r="J10" s="7" t="s">
        <v>63</v>
      </c>
      <c r="K10" s="8" t="s">
        <v>52</v>
      </c>
      <c r="L10" s="8" t="s">
        <v>48</v>
      </c>
      <c r="M10" t="s">
        <v>59</v>
      </c>
      <c r="N10" t="s">
        <v>60</v>
      </c>
    </row>
    <row r="11" spans="1:14" x14ac:dyDescent="0.25">
      <c r="B11" t="s">
        <v>79</v>
      </c>
      <c r="G11" s="7" t="s">
        <v>34</v>
      </c>
      <c r="H11" s="7"/>
      <c r="I11" s="7">
        <v>55</v>
      </c>
      <c r="J11" s="7">
        <v>0.55000000000000004</v>
      </c>
      <c r="K11" s="8">
        <v>0.49500000000000005</v>
      </c>
      <c r="L11" s="8">
        <v>0.37125000000000002</v>
      </c>
      <c r="M11">
        <v>0.18562500000000001</v>
      </c>
      <c r="N11">
        <v>185625</v>
      </c>
    </row>
    <row r="12" spans="1:14" x14ac:dyDescent="0.25">
      <c r="B12" t="s">
        <v>80</v>
      </c>
      <c r="G12" s="7" t="s">
        <v>35</v>
      </c>
      <c r="H12" s="7"/>
      <c r="I12" s="7">
        <v>45</v>
      </c>
      <c r="J12" s="7">
        <v>0.45</v>
      </c>
      <c r="K12" s="8">
        <v>0.40500000000000003</v>
      </c>
      <c r="L12" s="8">
        <v>0.30375000000000002</v>
      </c>
      <c r="M12">
        <v>0.15187500000000001</v>
      </c>
      <c r="N12">
        <v>151875</v>
      </c>
    </row>
    <row r="13" spans="1:14" x14ac:dyDescent="0.25">
      <c r="B13" t="s">
        <v>81</v>
      </c>
      <c r="G13" s="7" t="s">
        <v>45</v>
      </c>
      <c r="H13" s="7"/>
      <c r="I13" s="7">
        <v>100</v>
      </c>
      <c r="J13" s="7">
        <v>1</v>
      </c>
      <c r="K13" s="8">
        <v>0.90000000000000013</v>
      </c>
      <c r="L13" s="8"/>
    </row>
    <row r="14" spans="1:14" x14ac:dyDescent="0.25">
      <c r="B14" t="s">
        <v>82</v>
      </c>
      <c r="G14" s="7"/>
      <c r="H14" s="7"/>
      <c r="I14" s="7"/>
      <c r="J14" s="7"/>
      <c r="K14" s="8"/>
      <c r="L14" s="8"/>
    </row>
    <row r="15" spans="1:14" x14ac:dyDescent="0.25">
      <c r="B15" t="s">
        <v>83</v>
      </c>
      <c r="G15" s="8" t="s">
        <v>27</v>
      </c>
      <c r="H15" s="8"/>
      <c r="I15" s="8" t="s">
        <v>64</v>
      </c>
      <c r="J15" s="8" t="s">
        <v>63</v>
      </c>
      <c r="K15" s="8"/>
      <c r="L15" s="8"/>
    </row>
    <row r="16" spans="1:14" x14ac:dyDescent="0.25">
      <c r="B16" t="s">
        <v>84</v>
      </c>
      <c r="G16" s="8" t="s">
        <v>34</v>
      </c>
      <c r="H16" s="8"/>
      <c r="I16" s="8">
        <v>5</v>
      </c>
      <c r="J16" s="8">
        <v>0.25</v>
      </c>
      <c r="K16" s="8">
        <v>2.5000000000000001E-2</v>
      </c>
      <c r="L16" s="8">
        <v>1.8750000000000003E-2</v>
      </c>
      <c r="M16">
        <v>9.3750000000000014E-3</v>
      </c>
      <c r="N16">
        <v>9375.0000000000018</v>
      </c>
    </row>
    <row r="17" spans="2:14" x14ac:dyDescent="0.25">
      <c r="B17" t="s">
        <v>85</v>
      </c>
      <c r="G17" s="8" t="s">
        <v>35</v>
      </c>
      <c r="H17" s="8"/>
      <c r="I17" s="8">
        <v>5</v>
      </c>
      <c r="J17" s="8">
        <v>0.25</v>
      </c>
      <c r="K17" s="8">
        <v>2.5000000000000001E-2</v>
      </c>
      <c r="L17" s="8">
        <v>1.8750000000000003E-2</v>
      </c>
      <c r="M17">
        <v>9.3750000000000014E-3</v>
      </c>
      <c r="N17">
        <v>9375.0000000000018</v>
      </c>
    </row>
    <row r="18" spans="2:14" x14ac:dyDescent="0.25">
      <c r="B18" t="s">
        <v>86</v>
      </c>
      <c r="G18" s="8" t="s">
        <v>36</v>
      </c>
      <c r="H18" s="8"/>
      <c r="I18" s="8">
        <v>10</v>
      </c>
      <c r="J18" s="8">
        <v>0.5</v>
      </c>
      <c r="K18" s="8">
        <v>0.05</v>
      </c>
      <c r="L18" s="8">
        <v>3.7500000000000006E-2</v>
      </c>
      <c r="M18">
        <v>1.8750000000000003E-2</v>
      </c>
      <c r="N18">
        <v>18750.000000000004</v>
      </c>
    </row>
    <row r="19" spans="2:14" x14ac:dyDescent="0.25">
      <c r="B19" t="s">
        <v>87</v>
      </c>
      <c r="G19" s="8" t="s">
        <v>44</v>
      </c>
      <c r="H19" s="8"/>
      <c r="I19" s="8">
        <v>20</v>
      </c>
      <c r="J19" s="8">
        <v>1</v>
      </c>
      <c r="K19" s="8">
        <v>0.1</v>
      </c>
      <c r="L19" s="8"/>
    </row>
    <row r="20" spans="2:14" x14ac:dyDescent="0.25">
      <c r="G20" s="8"/>
      <c r="H20" s="8"/>
      <c r="I20" s="8"/>
      <c r="J20" s="8"/>
      <c r="K20" s="8"/>
      <c r="L20" s="8"/>
    </row>
    <row r="21" spans="2:14" x14ac:dyDescent="0.25">
      <c r="G21" t="s">
        <v>56</v>
      </c>
      <c r="H21" t="s">
        <v>61</v>
      </c>
      <c r="I21" t="s">
        <v>62</v>
      </c>
      <c r="J21" t="s">
        <v>53</v>
      </c>
      <c r="K21" t="s">
        <v>54</v>
      </c>
    </row>
    <row r="22" spans="2:14" x14ac:dyDescent="0.25">
      <c r="G22" t="s">
        <v>30</v>
      </c>
      <c r="H22">
        <v>40</v>
      </c>
      <c r="I22">
        <v>120</v>
      </c>
      <c r="J22">
        <v>4800</v>
      </c>
      <c r="K22">
        <v>0.18181818181818182</v>
      </c>
      <c r="L22">
        <v>4.5454545454545456E-2</v>
      </c>
      <c r="M22">
        <v>2.2727272727272728E-2</v>
      </c>
      <c r="N22">
        <v>22727.272727272728</v>
      </c>
    </row>
    <row r="23" spans="2:14" x14ac:dyDescent="0.25">
      <c r="G23" t="s">
        <v>31</v>
      </c>
      <c r="H23">
        <v>80</v>
      </c>
      <c r="I23">
        <v>240</v>
      </c>
      <c r="J23">
        <v>19200</v>
      </c>
      <c r="K23">
        <v>0.72727272727272729</v>
      </c>
      <c r="L23">
        <v>0.18181818181818182</v>
      </c>
      <c r="M23">
        <v>9.0909090909090912E-2</v>
      </c>
      <c r="N23">
        <v>90909.090909090912</v>
      </c>
    </row>
    <row r="24" spans="2:14" x14ac:dyDescent="0.25">
      <c r="G24" t="s">
        <v>47</v>
      </c>
      <c r="H24">
        <v>20</v>
      </c>
      <c r="I24">
        <v>120</v>
      </c>
      <c r="J24">
        <v>2400</v>
      </c>
      <c r="K24">
        <v>9.0909090909090912E-2</v>
      </c>
      <c r="L24">
        <v>2.2727272727272728E-2</v>
      </c>
      <c r="M24">
        <v>1.1363636363636364E-2</v>
      </c>
      <c r="N24">
        <v>11363.636363636364</v>
      </c>
    </row>
    <row r="25" spans="2:14" x14ac:dyDescent="0.25">
      <c r="J25">
        <v>26400</v>
      </c>
      <c r="K25">
        <v>1</v>
      </c>
      <c r="L25">
        <v>1</v>
      </c>
    </row>
    <row r="27" spans="2:14" x14ac:dyDescent="0.25">
      <c r="G27" t="s">
        <v>49</v>
      </c>
      <c r="H27" t="s">
        <v>58</v>
      </c>
      <c r="I27" t="s">
        <v>46</v>
      </c>
    </row>
    <row r="28" spans="2:14" x14ac:dyDescent="0.25">
      <c r="G28" t="s">
        <v>50</v>
      </c>
      <c r="H28">
        <v>200000</v>
      </c>
      <c r="I28">
        <v>0.2</v>
      </c>
      <c r="M28">
        <v>0.1</v>
      </c>
      <c r="N28">
        <v>100000</v>
      </c>
    </row>
    <row r="29" spans="2:14" x14ac:dyDescent="0.25">
      <c r="G29" t="s">
        <v>35</v>
      </c>
      <c r="H29">
        <v>300000</v>
      </c>
      <c r="I29">
        <v>0.3</v>
      </c>
      <c r="M29">
        <v>0.15</v>
      </c>
      <c r="N29">
        <v>150000</v>
      </c>
    </row>
    <row r="30" spans="2:14" x14ac:dyDescent="0.25">
      <c r="G30" t="s">
        <v>51</v>
      </c>
      <c r="H30">
        <v>500000</v>
      </c>
      <c r="I30">
        <v>0.5</v>
      </c>
      <c r="M30">
        <v>0.25</v>
      </c>
      <c r="N30">
        <v>250000</v>
      </c>
    </row>
    <row r="31" spans="2:14" x14ac:dyDescent="0.25">
      <c r="H31">
        <v>1000000</v>
      </c>
      <c r="I31">
        <v>1</v>
      </c>
      <c r="M31">
        <v>1</v>
      </c>
      <c r="N31">
        <v>1000000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ideation</vt:lpstr>
      <vt:lpstr>actualization</vt:lpstr>
      <vt:lpstr>IS declaration</vt:lpstr>
      <vt:lpstr> overview EB</vt:lpstr>
      <vt:lpstr>Sheet1</vt:lpstr>
    </vt:vector>
  </TitlesOfParts>
  <Company>University of Texas at Austin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Hart</dc:creator>
  <cp:lastModifiedBy>Hart, Christopher D</cp:lastModifiedBy>
  <dcterms:created xsi:type="dcterms:W3CDTF">2012-12-21T16:22:32Z</dcterms:created>
  <dcterms:modified xsi:type="dcterms:W3CDTF">2026-09-28T15:08:05Z</dcterms:modified>
</cp:coreProperties>
</file>